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a\Downloads\"/>
    </mc:Choice>
  </mc:AlternateContent>
  <xr:revisionPtr revIDLastSave="0" documentId="13_ncr:1_{670F5029-A365-4E8B-B10F-F5BD913CF444}" xr6:coauthVersionLast="47" xr6:coauthVersionMax="47" xr10:uidLastSave="{00000000-0000-0000-0000-000000000000}"/>
  <bookViews>
    <workbookView xWindow="0" yWindow="20" windowWidth="25600" windowHeight="13660" activeTab="2" xr2:uid="{7F7D1EDD-F7B4-234E-BD5F-DE8400406ED9}"/>
  </bookViews>
  <sheets>
    <sheet name="Sheet1" sheetId="1" r:id="rId1"/>
    <sheet name="Raw Data" sheetId="2" r:id="rId2"/>
    <sheet name="Chart1" sheetId="4" r:id="rId3"/>
    <sheet name="Chart1 (2)" sheetId="5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3" l="1"/>
  <c r="N19" i="3"/>
  <c r="M20" i="3"/>
  <c r="M19" i="3"/>
  <c r="O16" i="3"/>
  <c r="N16" i="3"/>
  <c r="M16" i="3"/>
  <c r="O15" i="3"/>
  <c r="N15" i="3"/>
  <c r="M15" i="3"/>
  <c r="M10" i="3"/>
  <c r="O10" i="3" s="1"/>
  <c r="N10" i="3"/>
  <c r="M11" i="3"/>
  <c r="O11" i="3" s="1"/>
  <c r="N11" i="3"/>
  <c r="M12" i="3"/>
  <c r="N12" i="3"/>
  <c r="O12" i="3"/>
  <c r="O9" i="3"/>
  <c r="M9" i="3"/>
  <c r="N9" i="3"/>
  <c r="O8" i="3"/>
  <c r="M8" i="3"/>
  <c r="N8" i="3"/>
  <c r="O7" i="3"/>
  <c r="N7" i="3"/>
  <c r="M7" i="3"/>
  <c r="S6" i="3"/>
  <c r="R6" i="3"/>
  <c r="T6" i="3" s="1"/>
  <c r="S5" i="3"/>
  <c r="R5" i="3"/>
  <c r="T5" i="3" s="1"/>
  <c r="T4" i="3"/>
  <c r="S4" i="3"/>
  <c r="R4" i="3"/>
  <c r="N5" i="3"/>
  <c r="N4" i="3"/>
  <c r="M5" i="3"/>
  <c r="M4" i="3"/>
  <c r="H75" i="2"/>
  <c r="I75" i="2"/>
  <c r="G75" i="2"/>
  <c r="I71" i="2"/>
  <c r="H71" i="2"/>
  <c r="G71" i="2"/>
  <c r="I62" i="2"/>
  <c r="H62" i="2"/>
  <c r="G62" i="2"/>
  <c r="I57" i="2"/>
  <c r="H57" i="2"/>
  <c r="G57" i="2"/>
  <c r="D62" i="2"/>
  <c r="C62" i="2"/>
  <c r="B62" i="2"/>
  <c r="I41" i="2"/>
  <c r="H41" i="2"/>
  <c r="G41" i="2"/>
  <c r="I46" i="2"/>
  <c r="H46" i="2"/>
  <c r="G46" i="2"/>
  <c r="D46" i="2"/>
  <c r="C46" i="2"/>
  <c r="B46" i="2"/>
  <c r="I25" i="2"/>
  <c r="H25" i="2"/>
  <c r="G25" i="2"/>
  <c r="I30" i="2"/>
  <c r="H30" i="2"/>
  <c r="G30" i="2"/>
  <c r="D30" i="2"/>
  <c r="C30" i="2"/>
  <c r="B30" i="2"/>
  <c r="I14" i="2"/>
  <c r="H14" i="2"/>
  <c r="G14" i="2"/>
  <c r="C14" i="2"/>
  <c r="D14" i="2"/>
  <c r="B14" i="2"/>
  <c r="H9" i="2"/>
  <c r="I9" i="2"/>
  <c r="G9" i="2"/>
  <c r="B4" i="1"/>
  <c r="B3" i="1"/>
  <c r="D11" i="1"/>
  <c r="D10" i="1"/>
  <c r="D9" i="1"/>
  <c r="D8" i="1"/>
  <c r="D7" i="1"/>
  <c r="D6" i="1"/>
  <c r="D5" i="1"/>
  <c r="D4" i="1"/>
  <c r="C4" i="1"/>
  <c r="C5" i="1"/>
  <c r="C6" i="1"/>
  <c r="C7" i="1"/>
  <c r="C8" i="1"/>
  <c r="C9" i="1"/>
  <c r="C10" i="1"/>
  <c r="C11" i="1"/>
  <c r="B11" i="1"/>
  <c r="B10" i="1"/>
  <c r="B9" i="1"/>
  <c r="B8" i="1"/>
  <c r="B7" i="1"/>
  <c r="B6" i="1"/>
  <c r="B5" i="1"/>
  <c r="D3" i="1"/>
  <c r="C3" i="1"/>
  <c r="O19" i="3" l="1"/>
  <c r="O20" i="3"/>
  <c r="O5" i="3"/>
  <c r="M6" i="3"/>
  <c r="O6" i="3" s="1"/>
  <c r="N6" i="3"/>
  <c r="O4" i="3"/>
</calcChain>
</file>

<file path=xl/sharedStrings.xml><?xml version="1.0" encoding="utf-8"?>
<sst xmlns="http://schemas.openxmlformats.org/spreadsheetml/2006/main" count="314" uniqueCount="36">
  <si>
    <t>Stop</t>
  </si>
  <si>
    <t>Rolling Stop</t>
  </si>
  <si>
    <t>No Stop</t>
  </si>
  <si>
    <t>Red</t>
  </si>
  <si>
    <t>Black</t>
  </si>
  <si>
    <t>Grey</t>
  </si>
  <si>
    <t>Silver</t>
  </si>
  <si>
    <t>Green</t>
  </si>
  <si>
    <t>White</t>
  </si>
  <si>
    <t>Brown</t>
  </si>
  <si>
    <t>Blue</t>
  </si>
  <si>
    <t>Bus/Taxi/Van</t>
  </si>
  <si>
    <t>TOTAL</t>
  </si>
  <si>
    <t>Data Collection Date: Nov 9</t>
  </si>
  <si>
    <t>Time: 13:30-14:08</t>
  </si>
  <si>
    <t>Grey + Silver</t>
  </si>
  <si>
    <t>Grey + Sliver</t>
  </si>
  <si>
    <t>Data Collection Date: Dec 7</t>
  </si>
  <si>
    <t>Time: 13:46-14:20</t>
  </si>
  <si>
    <t>Other Colours</t>
  </si>
  <si>
    <t>Data Collection Date: Dec 21</t>
  </si>
  <si>
    <t>Time: 14:36-15:06</t>
  </si>
  <si>
    <t>Data Collection Date: Dec 28</t>
  </si>
  <si>
    <t>Time: 14:31-15:06</t>
  </si>
  <si>
    <t>Tally</t>
  </si>
  <si>
    <t>Stopped</t>
  </si>
  <si>
    <t>Not White</t>
  </si>
  <si>
    <t>All Cars</t>
  </si>
  <si>
    <t>Total Cars</t>
  </si>
  <si>
    <t>% Stopped</t>
  </si>
  <si>
    <t>White Only</t>
  </si>
  <si>
    <t>Weekday</t>
  </si>
  <si>
    <t>Weekend</t>
  </si>
  <si>
    <t>Observer 1</t>
  </si>
  <si>
    <t>Observer 2</t>
  </si>
  <si>
    <t>Overlapped Days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</si>
</sst>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16" fontId="0" fillId="0" borderId="0" xfId="0" applyNumberFormat="1"/>
    <xf numFmtId="0" fontId="0" fillId="0" borderId="1" xfId="0" applyBorder="1"/>
    <xf numFmtId="0" fontId="1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Stop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Sheet1!$A$3:$A$11</c:f>
              <c:strCache>
                <c:ptCount val="9"/>
                <c:pt idx="0">
                  <c:v>Red</c:v>
                </c:pt>
                <c:pt idx="1">
                  <c:v>Black</c:v>
                </c:pt>
                <c:pt idx="2">
                  <c:v>Grey</c:v>
                </c:pt>
                <c:pt idx="3">
                  <c:v>Silver</c:v>
                </c:pt>
                <c:pt idx="4">
                  <c:v>Green</c:v>
                </c:pt>
                <c:pt idx="5">
                  <c:v>White</c:v>
                </c:pt>
                <c:pt idx="6">
                  <c:v>Brown</c:v>
                </c:pt>
                <c:pt idx="7">
                  <c:v>Blue</c:v>
                </c:pt>
                <c:pt idx="8">
                  <c:v>Bus/Taxi/Van</c:v>
                </c:pt>
              </c:strCache>
            </c:strRef>
          </c:cat>
          <c:val>
            <c:numRef>
              <c:f>Sheet1!$B$3:$B$11</c:f>
              <c:numCache>
                <c:formatCode>General</c:formatCode>
                <c:ptCount val="9"/>
                <c:pt idx="0">
                  <c:v>24</c:v>
                </c:pt>
                <c:pt idx="1">
                  <c:v>95</c:v>
                </c:pt>
                <c:pt idx="2">
                  <c:v>47</c:v>
                </c:pt>
                <c:pt idx="3">
                  <c:v>27</c:v>
                </c:pt>
                <c:pt idx="4">
                  <c:v>0</c:v>
                </c:pt>
                <c:pt idx="5">
                  <c:v>86</c:v>
                </c:pt>
                <c:pt idx="6">
                  <c:v>5</c:v>
                </c:pt>
                <c:pt idx="7">
                  <c:v>33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2-B543-ADD8-9AF4ED9E1E89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Rolling Stop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Sheet1!$A$3:$A$11</c:f>
              <c:strCache>
                <c:ptCount val="9"/>
                <c:pt idx="0">
                  <c:v>Red</c:v>
                </c:pt>
                <c:pt idx="1">
                  <c:v>Black</c:v>
                </c:pt>
                <c:pt idx="2">
                  <c:v>Grey</c:v>
                </c:pt>
                <c:pt idx="3">
                  <c:v>Silver</c:v>
                </c:pt>
                <c:pt idx="4">
                  <c:v>Green</c:v>
                </c:pt>
                <c:pt idx="5">
                  <c:v>White</c:v>
                </c:pt>
                <c:pt idx="6">
                  <c:v>Brown</c:v>
                </c:pt>
                <c:pt idx="7">
                  <c:v>Blue</c:v>
                </c:pt>
                <c:pt idx="8">
                  <c:v>Bus/Taxi/Van</c:v>
                </c:pt>
              </c:strCache>
            </c:strRef>
          </c:cat>
          <c:val>
            <c:numRef>
              <c:f>Sheet1!$C$3:$C$11</c:f>
              <c:numCache>
                <c:formatCode>General</c:formatCode>
                <c:ptCount val="9"/>
                <c:pt idx="0">
                  <c:v>15</c:v>
                </c:pt>
                <c:pt idx="1">
                  <c:v>51</c:v>
                </c:pt>
                <c:pt idx="2">
                  <c:v>33</c:v>
                </c:pt>
                <c:pt idx="3">
                  <c:v>21</c:v>
                </c:pt>
                <c:pt idx="4">
                  <c:v>2</c:v>
                </c:pt>
                <c:pt idx="5">
                  <c:v>41</c:v>
                </c:pt>
                <c:pt idx="6">
                  <c:v>1</c:v>
                </c:pt>
                <c:pt idx="7">
                  <c:v>17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2-B543-ADD8-9AF4ED9E1E89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No Stop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Sheet1!$A$3:$A$11</c:f>
              <c:strCache>
                <c:ptCount val="9"/>
                <c:pt idx="0">
                  <c:v>Red</c:v>
                </c:pt>
                <c:pt idx="1">
                  <c:v>Black</c:v>
                </c:pt>
                <c:pt idx="2">
                  <c:v>Grey</c:v>
                </c:pt>
                <c:pt idx="3">
                  <c:v>Silver</c:v>
                </c:pt>
                <c:pt idx="4">
                  <c:v>Green</c:v>
                </c:pt>
                <c:pt idx="5">
                  <c:v>White</c:v>
                </c:pt>
                <c:pt idx="6">
                  <c:v>Brown</c:v>
                </c:pt>
                <c:pt idx="7">
                  <c:v>Blue</c:v>
                </c:pt>
                <c:pt idx="8">
                  <c:v>Bus/Taxi/Van</c:v>
                </c:pt>
              </c:strCache>
            </c:strRef>
          </c:cat>
          <c:val>
            <c:numRef>
              <c:f>Sheet1!$D$3:$D$11</c:f>
              <c:numCache>
                <c:formatCode>General</c:formatCode>
                <c:ptCount val="9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10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2-B543-ADD8-9AF4ED9E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8325504"/>
        <c:axId val="1758327184"/>
      </c:barChart>
      <c:catAx>
        <c:axId val="17583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327184"/>
        <c:crosses val="autoZero"/>
        <c:auto val="1"/>
        <c:lblAlgn val="ctr"/>
        <c:lblOffset val="100"/>
        <c:noMultiLvlLbl val="0"/>
      </c:catAx>
      <c:valAx>
        <c:axId val="175832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32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/>
              <a:t>Cars that came to a complete stop by</a:t>
            </a:r>
            <a:r>
              <a:rPr lang="en-CA" baseline="0"/>
              <a:t> car colour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29187788394207"/>
          <c:y val="9.7126511506956184E-2"/>
          <c:w val="0.84057854049800806"/>
          <c:h val="0.76508475229038631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White Cars</c:v>
              </c:pt>
              <c:pt idx="1">
                <c:v>All Other Colours</c:v>
              </c:pt>
            </c:strLit>
          </c:cat>
          <c:val>
            <c:numRef>
              <c:f>Sheet3!$O$5:$O$6</c:f>
              <c:numCache>
                <c:formatCode>0%</c:formatCode>
                <c:ptCount val="2"/>
                <c:pt idx="0">
                  <c:v>0.53287197231833905</c:v>
                </c:pt>
                <c:pt idx="1">
                  <c:v>0.48753462603878117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C-46F1-8656-1FFE85A85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4938223"/>
        <c:axId val="714936303"/>
      </c:barChart>
      <c:catAx>
        <c:axId val="7149382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CA"/>
                  <a:t>Car Colour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14936303"/>
        <c:crosses val="autoZero"/>
        <c:auto val="1"/>
        <c:lblAlgn val="ctr"/>
        <c:lblOffset val="100"/>
        <c:noMultiLvlLbl val="0"/>
      </c:catAx>
      <c:valAx>
        <c:axId val="714936303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CA"/>
                  <a:t>% Cars that Stopped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1493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aseline="0">
          <a:latin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/>
              <a:t>Cars</a:t>
            </a:r>
            <a:r>
              <a:rPr lang="en-CA" baseline="0"/>
              <a:t> that came to a complete stop by day of week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29187788394207"/>
          <c:y val="9.7126511506956184E-2"/>
          <c:w val="0.84057854049800806"/>
          <c:h val="0.767105903719666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Weekday</c:v>
              </c:pt>
              <c:pt idx="1">
                <c:v>Weekend</c:v>
              </c:pt>
            </c:strLit>
          </c:cat>
          <c:val>
            <c:numRef>
              <c:f>Sheet3!$T$5:$T$6</c:f>
              <c:numCache>
                <c:formatCode>0%</c:formatCode>
                <c:ptCount val="2"/>
                <c:pt idx="0">
                  <c:v>0.60810810810810811</c:v>
                </c:pt>
                <c:pt idx="1">
                  <c:v>0.48366013071895425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1-4AC1-A124-1499CC6229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4938223"/>
        <c:axId val="714936303"/>
      </c:barChart>
      <c:catAx>
        <c:axId val="7149382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CA"/>
                  <a:t>Day of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14936303"/>
        <c:crosses val="autoZero"/>
        <c:auto val="1"/>
        <c:lblAlgn val="ctr"/>
        <c:lblOffset val="100"/>
        <c:noMultiLvlLbl val="0"/>
      </c:catAx>
      <c:valAx>
        <c:axId val="714936303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CA"/>
                  <a:t>% Cars that Stopped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1493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aseline="0">
          <a:latin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B942F5-3DE0-4ECD-8C0F-B70599D57D2A}">
  <sheetPr/>
  <sheetViews>
    <sheetView tabSelected="1" zoomScale="8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112EFF-F783-4F7A-886F-29873067617D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4" Type="http://schemas.openxmlformats.org/officeDocument/2006/relationships/image" Target="../media/image8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368300</xdr:colOff>
      <xdr:row>3</xdr:row>
      <xdr:rowOff>120650</xdr:rowOff>
    </xdr:from>
    <xdr:to>
      <xdr:col>16</xdr:col>
      <xdr:colOff>25400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2708DA-5534-5E49-A4BC-C965C115B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105" cy="62835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E74161-CBCA-E5EE-3C2E-3FD05C0CFC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0.29753</cdr:x>
      <cdr:y>0.25617</cdr:y>
    </cdr:from>
    <cdr:to>
      <cdr:x>0.4031</cdr:x>
      <cdr:y>0.40169</cdr:y>
    </cdr:to>
    <cdr:pic>
      <cdr:nvPicPr>
        <cdr:cNvPr id="3" name="Graphic 2" descr="Car outline">
          <a:extLst xmlns:a="http://schemas.openxmlformats.org/drawingml/2006/main">
            <a:ext uri="{FF2B5EF4-FFF2-40B4-BE49-F238E27FC236}">
              <a16:creationId xmlns:a16="http://schemas.microsoft.com/office/drawing/2014/main" id="{B7B39012-EA81-48A5-A103-0D337365B52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76919" y="1609651"/>
          <a:ext cx="914400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0.71526</cdr:x>
      <cdr:y>0.29612</cdr:y>
    </cdr:from>
    <cdr:to>
      <cdr:x>0.82084</cdr:x>
      <cdr:y>0.44165</cdr:y>
    </cdr:to>
    <cdr:pic>
      <cdr:nvPicPr>
        <cdr:cNvPr id="5" name="Graphic 4" descr="Car with solid fill">
          <a:extLst xmlns:a="http://schemas.openxmlformats.org/drawingml/2006/main">
            <a:ext uri="{FF2B5EF4-FFF2-40B4-BE49-F238E27FC236}">
              <a16:creationId xmlns:a16="http://schemas.microsoft.com/office/drawing/2014/main" id="{CF7B767A-1E14-C438-CAD0-8609391EDA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194942" y="1860698"/>
          <a:ext cx="914400" cy="9144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105" cy="62835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DAF56A-298E-A59F-1D4E-21078AD195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0.29327</cdr:x>
      <cdr:y>0.20564</cdr:y>
    </cdr:from>
    <cdr:to>
      <cdr:x>0.39884</cdr:x>
      <cdr:y>0.35116</cdr:y>
    </cdr:to>
    <cdr:pic>
      <cdr:nvPicPr>
        <cdr:cNvPr id="3" name="Graphic 2" descr="Briefcase outline">
          <a:extLst xmlns:a="http://schemas.openxmlformats.org/drawingml/2006/main">
            <a:ext uri="{FF2B5EF4-FFF2-40B4-BE49-F238E27FC236}">
              <a16:creationId xmlns:a16="http://schemas.microsoft.com/office/drawing/2014/main" id="{BAF7FEBD-073A-8D3F-734F-A56608A90F7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40000" y="1292151"/>
          <a:ext cx="914400" cy="914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0.71697</cdr:x>
      <cdr:y>0.2879</cdr:y>
    </cdr:from>
    <cdr:to>
      <cdr:x>0.82254</cdr:x>
      <cdr:y>0.43342</cdr:y>
    </cdr:to>
    <cdr:pic>
      <cdr:nvPicPr>
        <cdr:cNvPr id="7" name="Graphic 6" descr="Mountain scene outline">
          <a:extLst xmlns:a="http://schemas.openxmlformats.org/drawingml/2006/main">
            <a:ext uri="{FF2B5EF4-FFF2-40B4-BE49-F238E27FC236}">
              <a16:creationId xmlns:a16="http://schemas.microsoft.com/office/drawing/2014/main" id="{88AB4554-22CC-1E77-B1A9-35837929CAD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09710" y="1809011"/>
          <a:ext cx="914400" cy="9144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A04A3-52D0-DD4F-A2D4-8756D671F59A}">
  <dimension ref="A1:D61"/>
  <sheetViews>
    <sheetView workbookViewId="0">
      <selection activeCell="D61" sqref="A14:D61"/>
    </sheetView>
  </sheetViews>
  <sheetFormatPr defaultColWidth="10.6640625" defaultRowHeight="15.5" x14ac:dyDescent="0.35"/>
  <cols>
    <col min="1" max="1" width="12.33203125" bestFit="1" customWidth="1"/>
    <col min="3" max="3" width="11" bestFit="1" customWidth="1"/>
  </cols>
  <sheetData>
    <row r="1" spans="1:4" x14ac:dyDescent="0.35">
      <c r="A1" s="3" t="s">
        <v>12</v>
      </c>
    </row>
    <row r="2" spans="1:4" x14ac:dyDescent="0.35">
      <c r="B2" t="s">
        <v>0</v>
      </c>
      <c r="C2" t="s">
        <v>1</v>
      </c>
      <c r="D2" t="s">
        <v>2</v>
      </c>
    </row>
    <row r="3" spans="1:4" x14ac:dyDescent="0.35">
      <c r="A3" t="s">
        <v>3</v>
      </c>
      <c r="B3">
        <f t="shared" ref="B3:D11" si="0">SUM(B16, B28, B41, B53)</f>
        <v>24</v>
      </c>
      <c r="C3">
        <f t="shared" si="0"/>
        <v>15</v>
      </c>
      <c r="D3">
        <f t="shared" si="0"/>
        <v>6</v>
      </c>
    </row>
    <row r="4" spans="1:4" x14ac:dyDescent="0.35">
      <c r="A4" t="s">
        <v>4</v>
      </c>
      <c r="B4">
        <f t="shared" si="0"/>
        <v>95</v>
      </c>
      <c r="C4">
        <f t="shared" si="0"/>
        <v>51</v>
      </c>
      <c r="D4">
        <f t="shared" si="0"/>
        <v>10</v>
      </c>
    </row>
    <row r="5" spans="1:4" x14ac:dyDescent="0.35">
      <c r="A5" t="s">
        <v>5</v>
      </c>
      <c r="B5">
        <f t="shared" si="0"/>
        <v>47</v>
      </c>
      <c r="C5">
        <f t="shared" si="0"/>
        <v>33</v>
      </c>
      <c r="D5">
        <f t="shared" si="0"/>
        <v>8</v>
      </c>
    </row>
    <row r="6" spans="1:4" x14ac:dyDescent="0.35">
      <c r="A6" t="s">
        <v>6</v>
      </c>
      <c r="B6">
        <f t="shared" si="0"/>
        <v>27</v>
      </c>
      <c r="C6">
        <f t="shared" si="0"/>
        <v>21</v>
      </c>
      <c r="D6">
        <f t="shared" si="0"/>
        <v>3</v>
      </c>
    </row>
    <row r="7" spans="1:4" x14ac:dyDescent="0.35">
      <c r="A7" t="s">
        <v>7</v>
      </c>
      <c r="B7">
        <f t="shared" si="0"/>
        <v>0</v>
      </c>
      <c r="C7">
        <f t="shared" si="0"/>
        <v>2</v>
      </c>
      <c r="D7">
        <f t="shared" si="0"/>
        <v>1</v>
      </c>
    </row>
    <row r="8" spans="1:4" x14ac:dyDescent="0.35">
      <c r="A8" t="s">
        <v>8</v>
      </c>
      <c r="B8">
        <f t="shared" si="0"/>
        <v>86</v>
      </c>
      <c r="C8">
        <f t="shared" si="0"/>
        <v>41</v>
      </c>
      <c r="D8">
        <f t="shared" si="0"/>
        <v>10</v>
      </c>
    </row>
    <row r="9" spans="1:4" x14ac:dyDescent="0.35">
      <c r="A9" t="s">
        <v>9</v>
      </c>
      <c r="B9">
        <f t="shared" si="0"/>
        <v>5</v>
      </c>
      <c r="C9">
        <f t="shared" si="0"/>
        <v>1</v>
      </c>
      <c r="D9">
        <f t="shared" si="0"/>
        <v>1</v>
      </c>
    </row>
    <row r="10" spans="1:4" x14ac:dyDescent="0.35">
      <c r="A10" t="s">
        <v>10</v>
      </c>
      <c r="B10">
        <f t="shared" si="0"/>
        <v>33</v>
      </c>
      <c r="C10">
        <f t="shared" si="0"/>
        <v>17</v>
      </c>
      <c r="D10">
        <f t="shared" si="0"/>
        <v>6</v>
      </c>
    </row>
    <row r="11" spans="1:4" x14ac:dyDescent="0.35">
      <c r="A11" t="s">
        <v>11</v>
      </c>
      <c r="B11">
        <f t="shared" si="0"/>
        <v>13</v>
      </c>
      <c r="C11">
        <f t="shared" si="0"/>
        <v>2</v>
      </c>
      <c r="D11">
        <f t="shared" si="0"/>
        <v>1</v>
      </c>
    </row>
    <row r="12" spans="1:4" s="2" customFormat="1" x14ac:dyDescent="0.35"/>
    <row r="14" spans="1:4" x14ac:dyDescent="0.35">
      <c r="A14" s="1">
        <v>45970</v>
      </c>
    </row>
    <row r="15" spans="1:4" x14ac:dyDescent="0.35">
      <c r="B15" t="s">
        <v>0</v>
      </c>
      <c r="C15" t="s">
        <v>1</v>
      </c>
      <c r="D15" t="s">
        <v>2</v>
      </c>
    </row>
    <row r="16" spans="1:4" x14ac:dyDescent="0.35">
      <c r="A16" t="s">
        <v>3</v>
      </c>
      <c r="B16">
        <v>4</v>
      </c>
      <c r="C16">
        <v>5</v>
      </c>
    </row>
    <row r="17" spans="1:4" x14ac:dyDescent="0.35">
      <c r="A17" t="s">
        <v>4</v>
      </c>
      <c r="B17">
        <v>31</v>
      </c>
      <c r="C17">
        <v>16</v>
      </c>
      <c r="D17">
        <v>4</v>
      </c>
    </row>
    <row r="18" spans="1:4" x14ac:dyDescent="0.35">
      <c r="A18" t="s">
        <v>5</v>
      </c>
      <c r="B18">
        <v>12</v>
      </c>
      <c r="C18">
        <v>6</v>
      </c>
    </row>
    <row r="19" spans="1:4" x14ac:dyDescent="0.35">
      <c r="A19" t="s">
        <v>6</v>
      </c>
      <c r="B19">
        <v>9</v>
      </c>
      <c r="C19">
        <v>5</v>
      </c>
      <c r="D19">
        <v>2</v>
      </c>
    </row>
    <row r="20" spans="1:4" x14ac:dyDescent="0.35">
      <c r="A20" t="s">
        <v>7</v>
      </c>
    </row>
    <row r="21" spans="1:4" x14ac:dyDescent="0.35">
      <c r="A21" t="s">
        <v>8</v>
      </c>
      <c r="B21">
        <v>23</v>
      </c>
      <c r="C21">
        <v>14</v>
      </c>
      <c r="D21">
        <v>1</v>
      </c>
    </row>
    <row r="22" spans="1:4" x14ac:dyDescent="0.35">
      <c r="A22" t="s">
        <v>9</v>
      </c>
      <c r="B22">
        <v>1</v>
      </c>
      <c r="C22">
        <v>1</v>
      </c>
    </row>
    <row r="23" spans="1:4" x14ac:dyDescent="0.35">
      <c r="A23" t="s">
        <v>10</v>
      </c>
      <c r="B23">
        <v>14</v>
      </c>
      <c r="C23">
        <v>10</v>
      </c>
      <c r="D23">
        <v>2</v>
      </c>
    </row>
    <row r="24" spans="1:4" x14ac:dyDescent="0.35">
      <c r="A24" t="s">
        <v>11</v>
      </c>
      <c r="B24">
        <v>2</v>
      </c>
    </row>
    <row r="26" spans="1:4" x14ac:dyDescent="0.35">
      <c r="A26" s="1">
        <v>46019</v>
      </c>
    </row>
    <row r="27" spans="1:4" x14ac:dyDescent="0.35">
      <c r="B27" t="s">
        <v>0</v>
      </c>
      <c r="C27" t="s">
        <v>1</v>
      </c>
      <c r="D27" t="s">
        <v>2</v>
      </c>
    </row>
    <row r="28" spans="1:4" x14ac:dyDescent="0.35">
      <c r="A28" t="s">
        <v>3</v>
      </c>
      <c r="B28">
        <v>11</v>
      </c>
      <c r="C28">
        <v>5</v>
      </c>
      <c r="D28">
        <v>3</v>
      </c>
    </row>
    <row r="29" spans="1:4" x14ac:dyDescent="0.35">
      <c r="A29" t="s">
        <v>4</v>
      </c>
      <c r="B29">
        <v>24</v>
      </c>
      <c r="C29">
        <v>16</v>
      </c>
      <c r="D29">
        <v>3</v>
      </c>
    </row>
    <row r="30" spans="1:4" x14ac:dyDescent="0.35">
      <c r="A30" t="s">
        <v>5</v>
      </c>
      <c r="B30">
        <v>11</v>
      </c>
      <c r="C30">
        <v>15</v>
      </c>
      <c r="D30">
        <v>4</v>
      </c>
    </row>
    <row r="31" spans="1:4" x14ac:dyDescent="0.35">
      <c r="A31" t="s">
        <v>6</v>
      </c>
      <c r="B31">
        <v>5</v>
      </c>
      <c r="C31">
        <v>5</v>
      </c>
    </row>
    <row r="32" spans="1:4" x14ac:dyDescent="0.35">
      <c r="A32" t="s">
        <v>7</v>
      </c>
    </row>
    <row r="33" spans="1:4" x14ac:dyDescent="0.35">
      <c r="A33" t="s">
        <v>8</v>
      </c>
      <c r="B33">
        <v>26</v>
      </c>
      <c r="C33">
        <v>10</v>
      </c>
      <c r="D33">
        <v>6</v>
      </c>
    </row>
    <row r="34" spans="1:4" x14ac:dyDescent="0.35">
      <c r="A34" t="s">
        <v>9</v>
      </c>
      <c r="B34">
        <v>1</v>
      </c>
    </row>
    <row r="35" spans="1:4" x14ac:dyDescent="0.35">
      <c r="A35" t="s">
        <v>10</v>
      </c>
      <c r="B35">
        <v>7</v>
      </c>
      <c r="C35">
        <v>4</v>
      </c>
      <c r="D35">
        <v>3</v>
      </c>
    </row>
    <row r="36" spans="1:4" x14ac:dyDescent="0.35">
      <c r="A36" t="s">
        <v>11</v>
      </c>
      <c r="B36">
        <v>3</v>
      </c>
      <c r="D36">
        <v>1</v>
      </c>
    </row>
    <row r="39" spans="1:4" x14ac:dyDescent="0.35">
      <c r="A39" s="1">
        <v>45717</v>
      </c>
    </row>
    <row r="40" spans="1:4" x14ac:dyDescent="0.35">
      <c r="B40" t="s">
        <v>0</v>
      </c>
      <c r="C40" t="s">
        <v>1</v>
      </c>
      <c r="D40" t="s">
        <v>2</v>
      </c>
    </row>
    <row r="41" spans="1:4" x14ac:dyDescent="0.35">
      <c r="A41" t="s">
        <v>3</v>
      </c>
      <c r="B41">
        <v>7</v>
      </c>
      <c r="C41">
        <v>5</v>
      </c>
      <c r="D41">
        <v>2</v>
      </c>
    </row>
    <row r="42" spans="1:4" x14ac:dyDescent="0.35">
      <c r="A42" t="s">
        <v>4</v>
      </c>
      <c r="B42">
        <v>25</v>
      </c>
      <c r="C42">
        <v>11</v>
      </c>
      <c r="D42">
        <v>3</v>
      </c>
    </row>
    <row r="43" spans="1:4" x14ac:dyDescent="0.35">
      <c r="A43" t="s">
        <v>5</v>
      </c>
      <c r="B43">
        <v>12</v>
      </c>
      <c r="C43">
        <v>6</v>
      </c>
      <c r="D43">
        <v>3</v>
      </c>
    </row>
    <row r="44" spans="1:4" x14ac:dyDescent="0.35">
      <c r="A44" t="s">
        <v>6</v>
      </c>
      <c r="B44">
        <v>6</v>
      </c>
      <c r="C44">
        <v>9</v>
      </c>
      <c r="D44">
        <v>1</v>
      </c>
    </row>
    <row r="45" spans="1:4" x14ac:dyDescent="0.35">
      <c r="A45" t="s">
        <v>7</v>
      </c>
      <c r="C45">
        <v>1</v>
      </c>
      <c r="D45">
        <v>1</v>
      </c>
    </row>
    <row r="46" spans="1:4" x14ac:dyDescent="0.35">
      <c r="A46" t="s">
        <v>8</v>
      </c>
      <c r="B46">
        <v>28</v>
      </c>
      <c r="C46">
        <v>11</v>
      </c>
    </row>
    <row r="47" spans="1:4" x14ac:dyDescent="0.35">
      <c r="A47" t="s">
        <v>9</v>
      </c>
      <c r="B47">
        <v>1</v>
      </c>
    </row>
    <row r="48" spans="1:4" x14ac:dyDescent="0.35">
      <c r="A48" t="s">
        <v>10</v>
      </c>
      <c r="B48">
        <v>7</v>
      </c>
      <c r="C48">
        <v>1</v>
      </c>
      <c r="D48">
        <v>1</v>
      </c>
    </row>
    <row r="49" spans="1:4" x14ac:dyDescent="0.35">
      <c r="A49" t="s">
        <v>11</v>
      </c>
      <c r="B49">
        <v>2</v>
      </c>
    </row>
    <row r="51" spans="1:4" x14ac:dyDescent="0.35">
      <c r="A51" s="1">
        <v>45721</v>
      </c>
    </row>
    <row r="52" spans="1:4" x14ac:dyDescent="0.35">
      <c r="B52" t="s">
        <v>0</v>
      </c>
      <c r="C52" t="s">
        <v>1</v>
      </c>
      <c r="D52" t="s">
        <v>2</v>
      </c>
    </row>
    <row r="53" spans="1:4" x14ac:dyDescent="0.35">
      <c r="A53" t="s">
        <v>3</v>
      </c>
      <c r="B53">
        <v>2</v>
      </c>
      <c r="D53">
        <v>1</v>
      </c>
    </row>
    <row r="54" spans="1:4" x14ac:dyDescent="0.35">
      <c r="A54" t="s">
        <v>4</v>
      </c>
      <c r="B54">
        <v>15</v>
      </c>
      <c r="C54">
        <v>8</v>
      </c>
    </row>
    <row r="55" spans="1:4" x14ac:dyDescent="0.35">
      <c r="A55" t="s">
        <v>5</v>
      </c>
      <c r="B55">
        <v>12</v>
      </c>
      <c r="C55">
        <v>6</v>
      </c>
      <c r="D55">
        <v>1</v>
      </c>
    </row>
    <row r="56" spans="1:4" x14ac:dyDescent="0.35">
      <c r="A56" t="s">
        <v>6</v>
      </c>
      <c r="B56">
        <v>7</v>
      </c>
      <c r="C56">
        <v>2</v>
      </c>
    </row>
    <row r="57" spans="1:4" x14ac:dyDescent="0.35">
      <c r="A57" t="s">
        <v>7</v>
      </c>
      <c r="C57">
        <v>1</v>
      </c>
    </row>
    <row r="58" spans="1:4" x14ac:dyDescent="0.35">
      <c r="A58" t="s">
        <v>8</v>
      </c>
      <c r="B58">
        <v>9</v>
      </c>
      <c r="C58">
        <v>6</v>
      </c>
      <c r="D58">
        <v>3</v>
      </c>
    </row>
    <row r="59" spans="1:4" x14ac:dyDescent="0.35">
      <c r="A59" t="s">
        <v>9</v>
      </c>
      <c r="B59">
        <v>2</v>
      </c>
      <c r="D59">
        <v>1</v>
      </c>
    </row>
    <row r="60" spans="1:4" x14ac:dyDescent="0.35">
      <c r="A60" t="s">
        <v>10</v>
      </c>
      <c r="B60">
        <v>5</v>
      </c>
      <c r="C60">
        <v>2</v>
      </c>
    </row>
    <row r="61" spans="1:4" x14ac:dyDescent="0.35">
      <c r="A61" t="s">
        <v>11</v>
      </c>
      <c r="B61">
        <v>6</v>
      </c>
      <c r="C61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EEE49-2BB5-497B-8CDD-EF1BC44492A0}">
  <dimension ref="A1:I77"/>
  <sheetViews>
    <sheetView workbookViewId="0">
      <selection activeCell="F66" sqref="F66:I77"/>
    </sheetView>
  </sheetViews>
  <sheetFormatPr defaultRowHeight="15.5" x14ac:dyDescent="0.35"/>
  <cols>
    <col min="1" max="1" width="17.08203125" customWidth="1"/>
    <col min="3" max="3" width="10.58203125" bestFit="1" customWidth="1"/>
    <col min="6" max="6" width="13.1640625" customWidth="1"/>
    <col min="8" max="8" width="10.58203125" bestFit="1" customWidth="1"/>
  </cols>
  <sheetData>
    <row r="1" spans="1:9" x14ac:dyDescent="0.35">
      <c r="A1" t="s">
        <v>13</v>
      </c>
      <c r="F1" s="1">
        <v>45970</v>
      </c>
    </row>
    <row r="2" spans="1:9" x14ac:dyDescent="0.35">
      <c r="A2" t="s">
        <v>14</v>
      </c>
      <c r="F2" s="1"/>
    </row>
    <row r="3" spans="1:9" x14ac:dyDescent="0.35">
      <c r="F3" s="1"/>
    </row>
    <row r="4" spans="1:9" x14ac:dyDescent="0.35">
      <c r="B4" t="s">
        <v>0</v>
      </c>
      <c r="C4" t="s">
        <v>1</v>
      </c>
      <c r="D4" t="s">
        <v>2</v>
      </c>
      <c r="G4" t="s">
        <v>0</v>
      </c>
      <c r="H4" t="s">
        <v>1</v>
      </c>
      <c r="I4" t="s">
        <v>2</v>
      </c>
    </row>
    <row r="5" spans="1:9" x14ac:dyDescent="0.35">
      <c r="A5" t="s">
        <v>3</v>
      </c>
      <c r="B5">
        <v>5</v>
      </c>
      <c r="C5">
        <v>6</v>
      </c>
      <c r="D5">
        <v>1</v>
      </c>
      <c r="F5" t="s">
        <v>3</v>
      </c>
      <c r="G5">
        <v>4</v>
      </c>
      <c r="H5">
        <v>5</v>
      </c>
    </row>
    <row r="6" spans="1:9" x14ac:dyDescent="0.35">
      <c r="A6" t="s">
        <v>4</v>
      </c>
      <c r="B6">
        <v>30</v>
      </c>
      <c r="C6">
        <v>21</v>
      </c>
      <c r="D6">
        <v>5</v>
      </c>
      <c r="F6" t="s">
        <v>4</v>
      </c>
      <c r="G6">
        <v>31</v>
      </c>
      <c r="H6">
        <v>16</v>
      </c>
      <c r="I6">
        <v>4</v>
      </c>
    </row>
    <row r="7" spans="1:9" hidden="1" x14ac:dyDescent="0.35">
      <c r="A7" t="s">
        <v>5</v>
      </c>
      <c r="F7" t="s">
        <v>5</v>
      </c>
      <c r="G7">
        <v>12</v>
      </c>
      <c r="H7">
        <v>6</v>
      </c>
    </row>
    <row r="8" spans="1:9" hidden="1" x14ac:dyDescent="0.35">
      <c r="A8" t="s">
        <v>6</v>
      </c>
      <c r="F8" t="s">
        <v>6</v>
      </c>
      <c r="G8">
        <v>9</v>
      </c>
      <c r="H8">
        <v>5</v>
      </c>
      <c r="I8">
        <v>2</v>
      </c>
    </row>
    <row r="9" spans="1:9" x14ac:dyDescent="0.35">
      <c r="A9" t="s">
        <v>15</v>
      </c>
      <c r="B9">
        <v>25</v>
      </c>
      <c r="C9">
        <v>22</v>
      </c>
      <c r="D9">
        <v>4</v>
      </c>
      <c r="F9" t="s">
        <v>16</v>
      </c>
      <c r="G9">
        <f>G7+G8</f>
        <v>21</v>
      </c>
      <c r="H9">
        <f t="shared" ref="H9:I9" si="0">H7+H8</f>
        <v>11</v>
      </c>
      <c r="I9">
        <f t="shared" si="0"/>
        <v>2</v>
      </c>
    </row>
    <row r="10" spans="1:9" hidden="1" x14ac:dyDescent="0.35">
      <c r="A10" t="s">
        <v>7</v>
      </c>
      <c r="F10" t="s">
        <v>7</v>
      </c>
    </row>
    <row r="11" spans="1:9" x14ac:dyDescent="0.35">
      <c r="A11" t="s">
        <v>8</v>
      </c>
      <c r="B11">
        <v>13</v>
      </c>
      <c r="C11">
        <v>18</v>
      </c>
      <c r="D11">
        <v>0</v>
      </c>
      <c r="F11" t="s">
        <v>8</v>
      </c>
      <c r="G11">
        <v>23</v>
      </c>
      <c r="H11">
        <v>14</v>
      </c>
      <c r="I11">
        <v>1</v>
      </c>
    </row>
    <row r="12" spans="1:9" hidden="1" x14ac:dyDescent="0.35">
      <c r="A12" t="s">
        <v>9</v>
      </c>
      <c r="F12" t="s">
        <v>9</v>
      </c>
      <c r="G12">
        <v>1</v>
      </c>
      <c r="H12">
        <v>1</v>
      </c>
    </row>
    <row r="13" spans="1:9" x14ac:dyDescent="0.35">
      <c r="A13" t="s">
        <v>10</v>
      </c>
      <c r="B13">
        <v>13</v>
      </c>
      <c r="C13">
        <v>17</v>
      </c>
      <c r="D13">
        <v>2</v>
      </c>
      <c r="F13" t="s">
        <v>10</v>
      </c>
      <c r="G13">
        <v>14</v>
      </c>
      <c r="H13">
        <v>10</v>
      </c>
      <c r="I13">
        <v>2</v>
      </c>
    </row>
    <row r="14" spans="1:9" x14ac:dyDescent="0.35">
      <c r="A14" t="s">
        <v>19</v>
      </c>
      <c r="B14">
        <f>B10+B12</f>
        <v>0</v>
      </c>
      <c r="C14">
        <f t="shared" ref="C14:D14" si="1">C10+C12</f>
        <v>0</v>
      </c>
      <c r="D14">
        <f t="shared" si="1"/>
        <v>0</v>
      </c>
      <c r="F14" t="s">
        <v>19</v>
      </c>
      <c r="G14">
        <f>G10+G12</f>
        <v>1</v>
      </c>
      <c r="H14">
        <f t="shared" ref="H14:I14" si="2">H10+H12</f>
        <v>1</v>
      </c>
      <c r="I14">
        <f t="shared" si="2"/>
        <v>0</v>
      </c>
    </row>
    <row r="15" spans="1:9" x14ac:dyDescent="0.35">
      <c r="A15" t="s">
        <v>11</v>
      </c>
      <c r="B15">
        <v>3</v>
      </c>
      <c r="C15">
        <v>0</v>
      </c>
      <c r="D15">
        <v>0</v>
      </c>
      <c r="F15" t="s">
        <v>11</v>
      </c>
      <c r="G15">
        <v>2</v>
      </c>
    </row>
    <row r="17" spans="1:9" x14ac:dyDescent="0.35">
      <c r="A17" t="s">
        <v>17</v>
      </c>
    </row>
    <row r="18" spans="1:9" x14ac:dyDescent="0.35">
      <c r="A18" t="s">
        <v>18</v>
      </c>
    </row>
    <row r="19" spans="1:9" x14ac:dyDescent="0.35">
      <c r="F19" s="1">
        <v>46019</v>
      </c>
    </row>
    <row r="20" spans="1:9" x14ac:dyDescent="0.35">
      <c r="B20" t="s">
        <v>0</v>
      </c>
      <c r="C20" t="s">
        <v>1</v>
      </c>
      <c r="D20" t="s">
        <v>2</v>
      </c>
      <c r="G20" t="s">
        <v>0</v>
      </c>
      <c r="H20" t="s">
        <v>1</v>
      </c>
      <c r="I20" t="s">
        <v>2</v>
      </c>
    </row>
    <row r="21" spans="1:9" x14ac:dyDescent="0.35">
      <c r="A21" t="s">
        <v>3</v>
      </c>
      <c r="B21">
        <v>6</v>
      </c>
      <c r="C21">
        <v>9</v>
      </c>
      <c r="D21">
        <v>2</v>
      </c>
      <c r="F21" t="s">
        <v>3</v>
      </c>
      <c r="G21">
        <v>11</v>
      </c>
      <c r="H21">
        <v>5</v>
      </c>
      <c r="I21">
        <v>3</v>
      </c>
    </row>
    <row r="22" spans="1:9" x14ac:dyDescent="0.35">
      <c r="A22" t="s">
        <v>4</v>
      </c>
      <c r="B22">
        <v>17</v>
      </c>
      <c r="C22">
        <v>32</v>
      </c>
      <c r="D22">
        <v>6</v>
      </c>
      <c r="F22" t="s">
        <v>4</v>
      </c>
      <c r="G22">
        <v>24</v>
      </c>
      <c r="H22">
        <v>16</v>
      </c>
      <c r="I22">
        <v>3</v>
      </c>
    </row>
    <row r="23" spans="1:9" hidden="1" x14ac:dyDescent="0.35">
      <c r="A23" t="s">
        <v>5</v>
      </c>
      <c r="F23" t="s">
        <v>5</v>
      </c>
      <c r="G23">
        <v>11</v>
      </c>
      <c r="H23">
        <v>15</v>
      </c>
      <c r="I23">
        <v>4</v>
      </c>
    </row>
    <row r="24" spans="1:9" hidden="1" x14ac:dyDescent="0.35">
      <c r="A24" t="s">
        <v>6</v>
      </c>
      <c r="F24" t="s">
        <v>6</v>
      </c>
      <c r="G24">
        <v>5</v>
      </c>
      <c r="H24">
        <v>5</v>
      </c>
    </row>
    <row r="25" spans="1:9" x14ac:dyDescent="0.35">
      <c r="A25" t="s">
        <v>15</v>
      </c>
      <c r="B25">
        <v>23</v>
      </c>
      <c r="C25">
        <v>22</v>
      </c>
      <c r="D25">
        <v>7</v>
      </c>
      <c r="F25" t="s">
        <v>16</v>
      </c>
      <c r="G25">
        <f>G23+G24</f>
        <v>16</v>
      </c>
      <c r="H25">
        <f t="shared" ref="H25" si="3">H23+H24</f>
        <v>20</v>
      </c>
      <c r="I25">
        <f t="shared" ref="I25" si="4">I23+I24</f>
        <v>4</v>
      </c>
    </row>
    <row r="26" spans="1:9" hidden="1" x14ac:dyDescent="0.35">
      <c r="A26" t="s">
        <v>7</v>
      </c>
      <c r="B26">
        <v>2</v>
      </c>
      <c r="C26">
        <v>3</v>
      </c>
      <c r="D26">
        <v>1</v>
      </c>
      <c r="F26" t="s">
        <v>7</v>
      </c>
    </row>
    <row r="27" spans="1:9" x14ac:dyDescent="0.35">
      <c r="A27" t="s">
        <v>8</v>
      </c>
      <c r="B27">
        <v>18</v>
      </c>
      <c r="C27">
        <v>25</v>
      </c>
      <c r="D27">
        <v>5</v>
      </c>
      <c r="F27" t="s">
        <v>8</v>
      </c>
      <c r="G27">
        <v>26</v>
      </c>
      <c r="H27">
        <v>10</v>
      </c>
      <c r="I27">
        <v>6</v>
      </c>
    </row>
    <row r="28" spans="1:9" hidden="1" x14ac:dyDescent="0.35">
      <c r="A28" t="s">
        <v>9</v>
      </c>
      <c r="F28" t="s">
        <v>9</v>
      </c>
      <c r="G28">
        <v>1</v>
      </c>
    </row>
    <row r="29" spans="1:9" x14ac:dyDescent="0.35">
      <c r="A29" t="s">
        <v>10</v>
      </c>
      <c r="B29">
        <v>7</v>
      </c>
      <c r="C29">
        <v>7</v>
      </c>
      <c r="D29">
        <v>2</v>
      </c>
      <c r="F29" t="s">
        <v>10</v>
      </c>
      <c r="G29">
        <v>7</v>
      </c>
      <c r="H29">
        <v>4</v>
      </c>
      <c r="I29">
        <v>3</v>
      </c>
    </row>
    <row r="30" spans="1:9" x14ac:dyDescent="0.35">
      <c r="A30" t="s">
        <v>19</v>
      </c>
      <c r="B30">
        <f>B26+B28</f>
        <v>2</v>
      </c>
      <c r="C30">
        <f t="shared" ref="C30:D30" si="5">C26+C28</f>
        <v>3</v>
      </c>
      <c r="D30">
        <f t="shared" si="5"/>
        <v>1</v>
      </c>
      <c r="F30" t="s">
        <v>19</v>
      </c>
      <c r="G30">
        <f>G26+G28</f>
        <v>1</v>
      </c>
      <c r="H30">
        <f t="shared" ref="H30:I30" si="6">H26+H28</f>
        <v>0</v>
      </c>
      <c r="I30">
        <f t="shared" si="6"/>
        <v>0</v>
      </c>
    </row>
    <row r="31" spans="1:9" x14ac:dyDescent="0.35">
      <c r="A31" t="s">
        <v>11</v>
      </c>
      <c r="B31">
        <v>2</v>
      </c>
      <c r="C31">
        <v>0</v>
      </c>
      <c r="D31">
        <v>2</v>
      </c>
      <c r="F31" t="s">
        <v>11</v>
      </c>
      <c r="G31">
        <v>3</v>
      </c>
      <c r="I31">
        <v>1</v>
      </c>
    </row>
    <row r="33" spans="1:9" x14ac:dyDescent="0.35">
      <c r="A33" t="s">
        <v>20</v>
      </c>
    </row>
    <row r="34" spans="1:9" x14ac:dyDescent="0.35">
      <c r="A34" t="s">
        <v>21</v>
      </c>
    </row>
    <row r="35" spans="1:9" x14ac:dyDescent="0.35">
      <c r="F35" s="1">
        <v>45717</v>
      </c>
    </row>
    <row r="36" spans="1:9" x14ac:dyDescent="0.35">
      <c r="B36" t="s">
        <v>0</v>
      </c>
      <c r="C36" t="s">
        <v>1</v>
      </c>
      <c r="D36" t="s">
        <v>2</v>
      </c>
      <c r="G36" t="s">
        <v>0</v>
      </c>
      <c r="H36" t="s">
        <v>1</v>
      </c>
      <c r="I36" t="s">
        <v>2</v>
      </c>
    </row>
    <row r="37" spans="1:9" x14ac:dyDescent="0.35">
      <c r="A37" t="s">
        <v>3</v>
      </c>
      <c r="B37">
        <v>8</v>
      </c>
      <c r="C37">
        <v>10</v>
      </c>
      <c r="D37">
        <v>7</v>
      </c>
      <c r="F37" t="s">
        <v>3</v>
      </c>
      <c r="G37">
        <v>7</v>
      </c>
      <c r="H37">
        <v>5</v>
      </c>
      <c r="I37">
        <v>2</v>
      </c>
    </row>
    <row r="38" spans="1:9" x14ac:dyDescent="0.35">
      <c r="A38" t="s">
        <v>4</v>
      </c>
      <c r="B38">
        <v>20</v>
      </c>
      <c r="C38">
        <v>20</v>
      </c>
      <c r="D38">
        <v>10</v>
      </c>
      <c r="F38" t="s">
        <v>4</v>
      </c>
      <c r="G38">
        <v>25</v>
      </c>
      <c r="H38">
        <v>11</v>
      </c>
      <c r="I38">
        <v>3</v>
      </c>
    </row>
    <row r="39" spans="1:9" hidden="1" x14ac:dyDescent="0.35">
      <c r="A39" t="s">
        <v>5</v>
      </c>
      <c r="F39" t="s">
        <v>5</v>
      </c>
      <c r="G39">
        <v>12</v>
      </c>
      <c r="H39">
        <v>6</v>
      </c>
      <c r="I39">
        <v>3</v>
      </c>
    </row>
    <row r="40" spans="1:9" hidden="1" x14ac:dyDescent="0.35">
      <c r="A40" t="s">
        <v>6</v>
      </c>
      <c r="F40" t="s">
        <v>6</v>
      </c>
      <c r="G40">
        <v>6</v>
      </c>
      <c r="H40">
        <v>9</v>
      </c>
      <c r="I40">
        <v>1</v>
      </c>
    </row>
    <row r="41" spans="1:9" x14ac:dyDescent="0.35">
      <c r="A41" t="s">
        <v>15</v>
      </c>
      <c r="B41">
        <v>26</v>
      </c>
      <c r="C41">
        <v>22</v>
      </c>
      <c r="D41">
        <v>11</v>
      </c>
      <c r="F41" t="s">
        <v>16</v>
      </c>
      <c r="G41">
        <f>G39+G40</f>
        <v>18</v>
      </c>
      <c r="H41">
        <f t="shared" ref="H41" si="7">H39+H40</f>
        <v>15</v>
      </c>
      <c r="I41">
        <f t="shared" ref="I41" si="8">I39+I40</f>
        <v>4</v>
      </c>
    </row>
    <row r="42" spans="1:9" hidden="1" x14ac:dyDescent="0.35">
      <c r="A42" t="s">
        <v>7</v>
      </c>
      <c r="B42">
        <v>1</v>
      </c>
      <c r="C42">
        <v>0</v>
      </c>
      <c r="D42">
        <v>3</v>
      </c>
      <c r="F42" t="s">
        <v>7</v>
      </c>
      <c r="H42">
        <v>1</v>
      </c>
      <c r="I42">
        <v>1</v>
      </c>
    </row>
    <row r="43" spans="1:9" x14ac:dyDescent="0.35">
      <c r="A43" t="s">
        <v>8</v>
      </c>
      <c r="B43">
        <v>14</v>
      </c>
      <c r="C43">
        <v>15</v>
      </c>
      <c r="D43">
        <v>2</v>
      </c>
      <c r="F43" t="s">
        <v>8</v>
      </c>
      <c r="G43">
        <v>28</v>
      </c>
      <c r="H43">
        <v>11</v>
      </c>
    </row>
    <row r="44" spans="1:9" hidden="1" x14ac:dyDescent="0.35">
      <c r="A44" t="s">
        <v>9</v>
      </c>
      <c r="F44" t="s">
        <v>9</v>
      </c>
      <c r="G44">
        <v>1</v>
      </c>
    </row>
    <row r="45" spans="1:9" x14ac:dyDescent="0.35">
      <c r="A45" t="s">
        <v>10</v>
      </c>
      <c r="B45">
        <v>7</v>
      </c>
      <c r="C45">
        <v>7</v>
      </c>
      <c r="D45">
        <v>2</v>
      </c>
      <c r="F45" t="s">
        <v>10</v>
      </c>
      <c r="G45">
        <v>7</v>
      </c>
      <c r="H45">
        <v>1</v>
      </c>
      <c r="I45">
        <v>1</v>
      </c>
    </row>
    <row r="46" spans="1:9" x14ac:dyDescent="0.35">
      <c r="A46" t="s">
        <v>19</v>
      </c>
      <c r="B46">
        <f>B42+B44</f>
        <v>1</v>
      </c>
      <c r="C46">
        <f t="shared" ref="C46:D46" si="9">C42+C44</f>
        <v>0</v>
      </c>
      <c r="D46">
        <f t="shared" si="9"/>
        <v>3</v>
      </c>
      <c r="F46" t="s">
        <v>19</v>
      </c>
      <c r="G46">
        <f>G42+G44</f>
        <v>1</v>
      </c>
      <c r="H46">
        <f t="shared" ref="H46:I46" si="10">H42+H44</f>
        <v>1</v>
      </c>
      <c r="I46">
        <f t="shared" si="10"/>
        <v>1</v>
      </c>
    </row>
    <row r="47" spans="1:9" x14ac:dyDescent="0.35">
      <c r="A47" t="s">
        <v>11</v>
      </c>
      <c r="B47">
        <v>3</v>
      </c>
      <c r="C47">
        <v>1</v>
      </c>
      <c r="D47">
        <v>0</v>
      </c>
      <c r="F47" t="s">
        <v>11</v>
      </c>
      <c r="G47">
        <v>2</v>
      </c>
    </row>
    <row r="49" spans="1:9" x14ac:dyDescent="0.35">
      <c r="A49" t="s">
        <v>22</v>
      </c>
    </row>
    <row r="50" spans="1:9" x14ac:dyDescent="0.35">
      <c r="A50" t="s">
        <v>23</v>
      </c>
    </row>
    <row r="51" spans="1:9" x14ac:dyDescent="0.35">
      <c r="F51" s="1">
        <v>45721</v>
      </c>
    </row>
    <row r="52" spans="1:9" x14ac:dyDescent="0.35">
      <c r="B52" t="s">
        <v>0</v>
      </c>
      <c r="C52" t="s">
        <v>1</v>
      </c>
      <c r="D52" t="s">
        <v>2</v>
      </c>
      <c r="G52" t="s">
        <v>0</v>
      </c>
      <c r="H52" t="s">
        <v>1</v>
      </c>
      <c r="I52" t="s">
        <v>2</v>
      </c>
    </row>
    <row r="53" spans="1:9" x14ac:dyDescent="0.35">
      <c r="A53" t="s">
        <v>3</v>
      </c>
      <c r="B53">
        <v>7</v>
      </c>
      <c r="C53">
        <v>6</v>
      </c>
      <c r="D53">
        <v>3</v>
      </c>
      <c r="F53" t="s">
        <v>3</v>
      </c>
      <c r="G53">
        <v>2</v>
      </c>
      <c r="I53">
        <v>1</v>
      </c>
    </row>
    <row r="54" spans="1:9" x14ac:dyDescent="0.35">
      <c r="A54" t="s">
        <v>4</v>
      </c>
      <c r="B54">
        <v>17</v>
      </c>
      <c r="C54">
        <v>25</v>
      </c>
      <c r="D54">
        <v>5</v>
      </c>
      <c r="F54" t="s">
        <v>4</v>
      </c>
      <c r="G54">
        <v>15</v>
      </c>
      <c r="H54">
        <v>8</v>
      </c>
    </row>
    <row r="55" spans="1:9" hidden="1" x14ac:dyDescent="0.35">
      <c r="A55" t="s">
        <v>5</v>
      </c>
      <c r="F55" t="s">
        <v>5</v>
      </c>
      <c r="G55">
        <v>12</v>
      </c>
      <c r="H55">
        <v>6</v>
      </c>
      <c r="I55">
        <v>1</v>
      </c>
    </row>
    <row r="56" spans="1:9" hidden="1" x14ac:dyDescent="0.35">
      <c r="A56" t="s">
        <v>6</v>
      </c>
      <c r="F56" t="s">
        <v>6</v>
      </c>
      <c r="G56">
        <v>7</v>
      </c>
      <c r="H56">
        <v>2</v>
      </c>
    </row>
    <row r="57" spans="1:9" x14ac:dyDescent="0.35">
      <c r="A57" t="s">
        <v>15</v>
      </c>
      <c r="B57">
        <v>21</v>
      </c>
      <c r="C57">
        <v>28</v>
      </c>
      <c r="D57">
        <v>9</v>
      </c>
      <c r="F57" t="s">
        <v>16</v>
      </c>
      <c r="G57">
        <f>G55+G56</f>
        <v>19</v>
      </c>
      <c r="H57">
        <f t="shared" ref="H57" si="11">H55+H56</f>
        <v>8</v>
      </c>
      <c r="I57">
        <f t="shared" ref="I57" si="12">I55+I56</f>
        <v>1</v>
      </c>
    </row>
    <row r="58" spans="1:9" hidden="1" x14ac:dyDescent="0.35">
      <c r="A58" t="s">
        <v>7</v>
      </c>
      <c r="B58">
        <v>0</v>
      </c>
      <c r="C58">
        <v>2</v>
      </c>
      <c r="D58">
        <v>0</v>
      </c>
      <c r="F58" t="s">
        <v>7</v>
      </c>
      <c r="H58">
        <v>1</v>
      </c>
    </row>
    <row r="59" spans="1:9" x14ac:dyDescent="0.35">
      <c r="A59" t="s">
        <v>8</v>
      </c>
      <c r="B59">
        <v>20</v>
      </c>
      <c r="C59">
        <v>14</v>
      </c>
      <c r="D59">
        <v>2</v>
      </c>
      <c r="F59" t="s">
        <v>8</v>
      </c>
      <c r="G59">
        <v>9</v>
      </c>
      <c r="H59">
        <v>6</v>
      </c>
      <c r="I59">
        <v>3</v>
      </c>
    </row>
    <row r="60" spans="1:9" hidden="1" x14ac:dyDescent="0.35">
      <c r="A60" t="s">
        <v>9</v>
      </c>
      <c r="F60" t="s">
        <v>9</v>
      </c>
      <c r="G60">
        <v>2</v>
      </c>
      <c r="I60">
        <v>1</v>
      </c>
    </row>
    <row r="61" spans="1:9" x14ac:dyDescent="0.35">
      <c r="A61" t="s">
        <v>10</v>
      </c>
      <c r="B61">
        <v>9</v>
      </c>
      <c r="C61">
        <v>8</v>
      </c>
      <c r="D61">
        <v>3</v>
      </c>
      <c r="F61" t="s">
        <v>10</v>
      </c>
      <c r="G61">
        <v>5</v>
      </c>
      <c r="H61">
        <v>2</v>
      </c>
    </row>
    <row r="62" spans="1:9" x14ac:dyDescent="0.35">
      <c r="A62" t="s">
        <v>19</v>
      </c>
      <c r="B62">
        <f>B58+B60</f>
        <v>0</v>
      </c>
      <c r="C62">
        <f t="shared" ref="C62:D62" si="13">C58+C60</f>
        <v>2</v>
      </c>
      <c r="D62">
        <f t="shared" si="13"/>
        <v>0</v>
      </c>
      <c r="F62" t="s">
        <v>19</v>
      </c>
      <c r="G62">
        <f>G58+G60</f>
        <v>2</v>
      </c>
      <c r="H62">
        <f t="shared" ref="H62:I62" si="14">H58+H60</f>
        <v>1</v>
      </c>
      <c r="I62">
        <f t="shared" si="14"/>
        <v>1</v>
      </c>
    </row>
    <row r="63" spans="1:9" x14ac:dyDescent="0.35">
      <c r="A63" t="s">
        <v>11</v>
      </c>
      <c r="B63">
        <v>3</v>
      </c>
      <c r="C63">
        <v>1</v>
      </c>
      <c r="D63">
        <v>1</v>
      </c>
      <c r="F63" t="s">
        <v>11</v>
      </c>
      <c r="G63">
        <v>6</v>
      </c>
      <c r="H63">
        <v>2</v>
      </c>
    </row>
    <row r="65" spans="6:9" x14ac:dyDescent="0.35">
      <c r="F65" s="1">
        <v>45728</v>
      </c>
    </row>
    <row r="66" spans="6:9" x14ac:dyDescent="0.35">
      <c r="G66" t="s">
        <v>0</v>
      </c>
      <c r="H66" t="s">
        <v>1</v>
      </c>
      <c r="I66" t="s">
        <v>2</v>
      </c>
    </row>
    <row r="67" spans="6:9" x14ac:dyDescent="0.35">
      <c r="F67" t="s">
        <v>3</v>
      </c>
      <c r="G67">
        <v>1</v>
      </c>
      <c r="H67">
        <v>1</v>
      </c>
      <c r="I67">
        <v>1</v>
      </c>
    </row>
    <row r="68" spans="6:9" x14ac:dyDescent="0.35">
      <c r="F68" t="s">
        <v>4</v>
      </c>
      <c r="G68">
        <v>10</v>
      </c>
      <c r="H68">
        <v>6</v>
      </c>
      <c r="I68">
        <v>2</v>
      </c>
    </row>
    <row r="69" spans="6:9" x14ac:dyDescent="0.35">
      <c r="F69" t="s">
        <v>5</v>
      </c>
      <c r="G69">
        <v>5</v>
      </c>
      <c r="H69">
        <v>3</v>
      </c>
      <c r="I69">
        <v>1</v>
      </c>
    </row>
    <row r="70" spans="6:9" x14ac:dyDescent="0.35">
      <c r="F70" t="s">
        <v>6</v>
      </c>
      <c r="G70">
        <v>5</v>
      </c>
      <c r="H70">
        <v>3</v>
      </c>
      <c r="I70">
        <v>2</v>
      </c>
    </row>
    <row r="71" spans="6:9" x14ac:dyDescent="0.35">
      <c r="F71" t="s">
        <v>16</v>
      </c>
      <c r="G71">
        <f>G69+G70</f>
        <v>10</v>
      </c>
      <c r="H71">
        <f t="shared" ref="H71:I71" si="15">H69+H70</f>
        <v>6</v>
      </c>
      <c r="I71">
        <f t="shared" si="15"/>
        <v>3</v>
      </c>
    </row>
    <row r="72" spans="6:9" x14ac:dyDescent="0.35">
      <c r="F72" t="s">
        <v>7</v>
      </c>
      <c r="G72">
        <v>1</v>
      </c>
      <c r="H72">
        <v>1</v>
      </c>
    </row>
    <row r="73" spans="6:9" x14ac:dyDescent="0.35">
      <c r="F73" t="s">
        <v>8</v>
      </c>
      <c r="G73">
        <v>3</v>
      </c>
      <c r="H73">
        <v>2</v>
      </c>
      <c r="I73">
        <v>1</v>
      </c>
    </row>
    <row r="74" spans="6:9" x14ac:dyDescent="0.35">
      <c r="F74" t="s">
        <v>9</v>
      </c>
      <c r="H74">
        <v>1</v>
      </c>
    </row>
    <row r="75" spans="6:9" x14ac:dyDescent="0.35">
      <c r="F75" t="s">
        <v>19</v>
      </c>
      <c r="G75">
        <f>G72+G74</f>
        <v>1</v>
      </c>
      <c r="H75">
        <f t="shared" ref="H75:I75" si="16">H72+H74</f>
        <v>2</v>
      </c>
      <c r="I75">
        <f t="shared" si="16"/>
        <v>0</v>
      </c>
    </row>
    <row r="76" spans="6:9" x14ac:dyDescent="0.35">
      <c r="F76" t="s">
        <v>10</v>
      </c>
      <c r="G76">
        <v>4</v>
      </c>
      <c r="H76">
        <v>1</v>
      </c>
    </row>
    <row r="77" spans="6:9" x14ac:dyDescent="0.35">
      <c r="F77" t="s">
        <v>11</v>
      </c>
      <c r="G77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8BD1-FD5B-4D38-B27E-E8AEE5828534}">
  <dimension ref="A1:T57"/>
  <sheetViews>
    <sheetView topLeftCell="A3" workbookViewId="0">
      <selection activeCell="L18" sqref="L18"/>
    </sheetView>
  </sheetViews>
  <sheetFormatPr defaultRowHeight="15.5" x14ac:dyDescent="0.35"/>
  <cols>
    <col min="12" max="12" width="10" bestFit="1" customWidth="1"/>
  </cols>
  <sheetData>
    <row r="1" spans="1:20" x14ac:dyDescent="0.35">
      <c r="A1" t="s">
        <v>13</v>
      </c>
      <c r="F1" s="1"/>
    </row>
    <row r="2" spans="1:20" x14ac:dyDescent="0.35">
      <c r="A2" t="s">
        <v>14</v>
      </c>
      <c r="L2" t="s">
        <v>24</v>
      </c>
    </row>
    <row r="3" spans="1:20" x14ac:dyDescent="0.35">
      <c r="F3" s="1">
        <v>45970</v>
      </c>
      <c r="M3" t="s">
        <v>25</v>
      </c>
      <c r="N3" t="s">
        <v>28</v>
      </c>
      <c r="O3" t="s">
        <v>29</v>
      </c>
    </row>
    <row r="4" spans="1:20" x14ac:dyDescent="0.35">
      <c r="B4" t="s">
        <v>0</v>
      </c>
      <c r="C4" t="s">
        <v>1</v>
      </c>
      <c r="D4" t="s">
        <v>2</v>
      </c>
      <c r="G4" t="s">
        <v>0</v>
      </c>
      <c r="H4" t="s">
        <v>1</v>
      </c>
      <c r="I4" t="s">
        <v>2</v>
      </c>
      <c r="L4" t="s">
        <v>27</v>
      </c>
      <c r="M4">
        <f>SUM(B5:B11,G5:G11,B17:B23,G17:G23,B29:B35,G29:G35,B41:B47,G41:G47,G51:G57)</f>
        <v>682</v>
      </c>
      <c r="N4">
        <f>SUM(B5:D11,G5:I11,B17:D23,G17:I23,B29:D35,G29:I35,B41:D47,G41:I47,G51:I57)</f>
        <v>1372</v>
      </c>
      <c r="O4" s="4">
        <f t="shared" ref="O4:O12" si="0">M4/N4</f>
        <v>0.49708454810495628</v>
      </c>
      <c r="Q4" t="s">
        <v>27</v>
      </c>
      <c r="R4">
        <f>SUM(B5:B11,G5:G11,B17:B23,G17:G23,B29:B35,G29:G35,B41:B47,G41:G47,G51:G57)</f>
        <v>682</v>
      </c>
      <c r="S4">
        <f>SUM(B5:D11,G5:I11,B17:D23,G17:I23,B29:D35,G29:I35,B41:D47,G41:I47,G51:I57)</f>
        <v>1372</v>
      </c>
      <c r="T4" s="4">
        <f>R4/S4</f>
        <v>0.49708454810495628</v>
      </c>
    </row>
    <row r="5" spans="1:20" x14ac:dyDescent="0.35">
      <c r="A5" t="s">
        <v>3</v>
      </c>
      <c r="B5">
        <v>5</v>
      </c>
      <c r="C5">
        <v>6</v>
      </c>
      <c r="D5">
        <v>1</v>
      </c>
      <c r="F5" t="s">
        <v>3</v>
      </c>
      <c r="G5">
        <v>4</v>
      </c>
      <c r="H5">
        <v>5</v>
      </c>
      <c r="L5" t="s">
        <v>30</v>
      </c>
      <c r="M5">
        <f>SUM(B8,G8,G20,B20,G32,B32,B44,G44,G54)</f>
        <v>154</v>
      </c>
      <c r="N5">
        <f>SUM(B8:D8,G8:I8,G20:I20,B20:D20,B32:D32,G32:I32,B44:D44,G44:I44,G54:I54)</f>
        <v>289</v>
      </c>
      <c r="O5" s="4">
        <f t="shared" si="0"/>
        <v>0.53287197231833905</v>
      </c>
      <c r="Q5" t="s">
        <v>31</v>
      </c>
      <c r="R5">
        <f>SUM(G41:G47,G51:G57)</f>
        <v>90</v>
      </c>
      <c r="S5">
        <f>SUM(G41:I47,G51:I57)</f>
        <v>148</v>
      </c>
      <c r="T5" s="4">
        <f>R5/S5</f>
        <v>0.60810810810810811</v>
      </c>
    </row>
    <row r="6" spans="1:20" x14ac:dyDescent="0.35">
      <c r="A6" t="s">
        <v>4</v>
      </c>
      <c r="B6">
        <v>30</v>
      </c>
      <c r="C6">
        <v>21</v>
      </c>
      <c r="D6">
        <v>5</v>
      </c>
      <c r="F6" t="s">
        <v>4</v>
      </c>
      <c r="G6">
        <v>31</v>
      </c>
      <c r="H6">
        <v>16</v>
      </c>
      <c r="I6">
        <v>4</v>
      </c>
      <c r="L6" t="s">
        <v>26</v>
      </c>
      <c r="M6">
        <f>M4-M5</f>
        <v>528</v>
      </c>
      <c r="N6">
        <f>N4-N5</f>
        <v>1083</v>
      </c>
      <c r="O6" s="4">
        <f t="shared" si="0"/>
        <v>0.48753462603878117</v>
      </c>
      <c r="Q6" t="s">
        <v>32</v>
      </c>
      <c r="R6">
        <f>R4-R5</f>
        <v>592</v>
      </c>
      <c r="S6">
        <f>S4-S5</f>
        <v>1224</v>
      </c>
      <c r="T6" s="4">
        <f>R6/S6</f>
        <v>0.48366013071895425</v>
      </c>
    </row>
    <row r="7" spans="1:20" x14ac:dyDescent="0.35">
      <c r="A7" t="s">
        <v>15</v>
      </c>
      <c r="B7">
        <v>25</v>
      </c>
      <c r="C7">
        <v>22</v>
      </c>
      <c r="D7">
        <v>4</v>
      </c>
      <c r="F7" t="s">
        <v>16</v>
      </c>
      <c r="G7">
        <v>21</v>
      </c>
      <c r="H7">
        <v>11</v>
      </c>
      <c r="I7">
        <v>2</v>
      </c>
      <c r="L7" t="s">
        <v>15</v>
      </c>
      <c r="M7">
        <f>SUM(B7,G7,G19,B19,G31,B31,B43,G43,G53)</f>
        <v>179</v>
      </c>
      <c r="N7">
        <f>SUM(B7:D7,G7:I7,G19:I19,B19:D19,B31:D31,G31:I31,B43:D43,G43:I43,G53:I53)</f>
        <v>378</v>
      </c>
      <c r="O7" s="4">
        <f t="shared" si="0"/>
        <v>0.47354497354497355</v>
      </c>
    </row>
    <row r="8" spans="1:20" x14ac:dyDescent="0.35">
      <c r="A8" t="s">
        <v>8</v>
      </c>
      <c r="B8">
        <v>13</v>
      </c>
      <c r="C8">
        <v>18</v>
      </c>
      <c r="D8">
        <v>0</v>
      </c>
      <c r="F8" t="s">
        <v>8</v>
      </c>
      <c r="G8">
        <v>23</v>
      </c>
      <c r="H8">
        <v>14</v>
      </c>
      <c r="I8">
        <v>1</v>
      </c>
      <c r="L8" t="s">
        <v>4</v>
      </c>
      <c r="M8">
        <f>SUM(B6,G6,G18,B18,G30,B30,B42,G42,G52)</f>
        <v>189</v>
      </c>
      <c r="N8">
        <f>SUM(B6:D6,G6:I6,G18:I18,B18:D18,B30:D30,G30:I30,B42:D42,G42:I42,G52:I52)</f>
        <v>382</v>
      </c>
      <c r="O8" s="4">
        <f t="shared" si="0"/>
        <v>0.49476439790575916</v>
      </c>
    </row>
    <row r="9" spans="1:20" x14ac:dyDescent="0.35">
      <c r="A9" t="s">
        <v>10</v>
      </c>
      <c r="B9">
        <v>13</v>
      </c>
      <c r="C9">
        <v>17</v>
      </c>
      <c r="D9">
        <v>2</v>
      </c>
      <c r="F9" t="s">
        <v>10</v>
      </c>
      <c r="G9">
        <v>14</v>
      </c>
      <c r="H9">
        <v>10</v>
      </c>
      <c r="I9">
        <v>2</v>
      </c>
      <c r="L9" t="s">
        <v>3</v>
      </c>
      <c r="M9">
        <f>SUM(B5,G5,G17,B17,G29,B29,B41,G41,G51)</f>
        <v>51</v>
      </c>
      <c r="N9">
        <f>SUM(B5:D5,G5:I5,G17:I17,B17:D17,B29:D29,G29:I29,B41:D41,G41:I41,G51:I51)</f>
        <v>118</v>
      </c>
      <c r="O9" s="4">
        <f t="shared" si="0"/>
        <v>0.43220338983050849</v>
      </c>
    </row>
    <row r="10" spans="1:20" x14ac:dyDescent="0.35">
      <c r="A10" t="s">
        <v>19</v>
      </c>
      <c r="B10">
        <v>0</v>
      </c>
      <c r="C10">
        <v>0</v>
      </c>
      <c r="D10">
        <v>0</v>
      </c>
      <c r="F10" t="s">
        <v>19</v>
      </c>
      <c r="G10">
        <v>1</v>
      </c>
      <c r="H10">
        <v>1</v>
      </c>
      <c r="I10">
        <v>0</v>
      </c>
      <c r="L10" t="s">
        <v>10</v>
      </c>
      <c r="M10">
        <f>SUM(B9,G9,G21,B21,G33,B33,B45,G45,G55)</f>
        <v>70</v>
      </c>
      <c r="N10">
        <f>SUM(B9:D9,G9:I9,G21:I21,B21:D21,B33:D33,G33:I33,B45:D45,G45:I45,G55:I55)</f>
        <v>143</v>
      </c>
      <c r="O10" s="4">
        <f t="shared" si="0"/>
        <v>0.48951048951048953</v>
      </c>
    </row>
    <row r="11" spans="1:20" x14ac:dyDescent="0.35">
      <c r="A11" t="s">
        <v>11</v>
      </c>
      <c r="B11">
        <v>3</v>
      </c>
      <c r="C11">
        <v>0</v>
      </c>
      <c r="D11">
        <v>0</v>
      </c>
      <c r="F11" t="s">
        <v>11</v>
      </c>
      <c r="G11">
        <v>2</v>
      </c>
      <c r="L11" t="s">
        <v>19</v>
      </c>
      <c r="M11">
        <f>SUM(B10,G10,G22,B22,G34,B34,B46,G46,G56)</f>
        <v>12</v>
      </c>
      <c r="N11">
        <f>SUM(B10:D10,G10:I10,G22:I22,B22:D22,B34:D34,G34:I34,B46:D46,G46:I46,G56:I56)</f>
        <v>27</v>
      </c>
      <c r="O11" s="4">
        <f t="shared" si="0"/>
        <v>0.44444444444444442</v>
      </c>
    </row>
    <row r="12" spans="1:20" x14ac:dyDescent="0.35">
      <c r="L12" t="s">
        <v>11</v>
      </c>
      <c r="M12">
        <f>SUM(B11,G11,G23,B23,G35,B35,B47,G47,G57)</f>
        <v>27</v>
      </c>
      <c r="N12">
        <f>SUM(B11:D11,G11:I11,G23:I23,B23:D23,B35:D35,G35:I35,B47:D47,G47:I47,G57:I57)</f>
        <v>35</v>
      </c>
      <c r="O12" s="4">
        <f t="shared" si="0"/>
        <v>0.77142857142857146</v>
      </c>
    </row>
    <row r="13" spans="1:20" x14ac:dyDescent="0.35">
      <c r="A13" t="s">
        <v>17</v>
      </c>
    </row>
    <row r="14" spans="1:20" x14ac:dyDescent="0.35">
      <c r="A14" t="s">
        <v>18</v>
      </c>
    </row>
    <row r="15" spans="1:20" x14ac:dyDescent="0.35">
      <c r="F15" s="1">
        <v>46019</v>
      </c>
      <c r="L15" t="s">
        <v>33</v>
      </c>
      <c r="M15">
        <f>SUM(B5:B11,B17:B23,B29:B35,B41:B47)</f>
        <v>320</v>
      </c>
      <c r="N15">
        <f>SUM(B17:D23,B29:D35,B41:D47,B5:D11)</f>
        <v>756</v>
      </c>
      <c r="O15" s="4">
        <f>M15/N15</f>
        <v>0.42328042328042326</v>
      </c>
    </row>
    <row r="16" spans="1:20" x14ac:dyDescent="0.35">
      <c r="B16" t="s">
        <v>0</v>
      </c>
      <c r="C16" t="s">
        <v>1</v>
      </c>
      <c r="D16" t="s">
        <v>2</v>
      </c>
      <c r="G16" t="s">
        <v>0</v>
      </c>
      <c r="H16" t="s">
        <v>1</v>
      </c>
      <c r="I16" t="s">
        <v>2</v>
      </c>
      <c r="L16" t="s">
        <v>34</v>
      </c>
      <c r="M16">
        <f>SUM(G5:G11,G17:G23,G29:G35,G41:G47,G51:G57)</f>
        <v>362</v>
      </c>
      <c r="N16">
        <f>SUM(G17:I23,G29:I35,G41:I47,G51:I57,G5:I11)</f>
        <v>616</v>
      </c>
      <c r="O16" s="4">
        <f>M16/N16</f>
        <v>0.58766233766233766</v>
      </c>
    </row>
    <row r="17" spans="1:15" x14ac:dyDescent="0.35">
      <c r="A17" t="s">
        <v>3</v>
      </c>
      <c r="B17">
        <v>6</v>
      </c>
      <c r="C17">
        <v>9</v>
      </c>
      <c r="D17">
        <v>2</v>
      </c>
      <c r="F17" t="s">
        <v>3</v>
      </c>
      <c r="G17">
        <v>11</v>
      </c>
      <c r="H17">
        <v>5</v>
      </c>
      <c r="I17">
        <v>3</v>
      </c>
      <c r="O17" s="4"/>
    </row>
    <row r="18" spans="1:15" x14ac:dyDescent="0.35">
      <c r="A18" t="s">
        <v>4</v>
      </c>
      <c r="B18">
        <v>17</v>
      </c>
      <c r="C18">
        <v>32</v>
      </c>
      <c r="D18">
        <v>6</v>
      </c>
      <c r="F18" t="s">
        <v>4</v>
      </c>
      <c r="G18">
        <v>24</v>
      </c>
      <c r="H18">
        <v>16</v>
      </c>
      <c r="I18">
        <v>3</v>
      </c>
      <c r="L18" t="s">
        <v>35</v>
      </c>
    </row>
    <row r="19" spans="1:15" x14ac:dyDescent="0.35">
      <c r="A19" t="s">
        <v>15</v>
      </c>
      <c r="B19">
        <v>23</v>
      </c>
      <c r="C19">
        <v>22</v>
      </c>
      <c r="D19">
        <v>7</v>
      </c>
      <c r="F19" t="s">
        <v>16</v>
      </c>
      <c r="G19">
        <v>16</v>
      </c>
      <c r="H19">
        <v>20</v>
      </c>
      <c r="I19">
        <v>4</v>
      </c>
      <c r="L19" t="s">
        <v>33</v>
      </c>
      <c r="M19">
        <f>SUM(B5:B11,B41:B47)</f>
        <v>166</v>
      </c>
      <c r="N19">
        <f>SUM(B5:D11,B41:D47)</f>
        <v>369</v>
      </c>
      <c r="O19" s="4">
        <f>M19/N19</f>
        <v>0.44986449864498645</v>
      </c>
    </row>
    <row r="20" spans="1:15" x14ac:dyDescent="0.35">
      <c r="A20" t="s">
        <v>8</v>
      </c>
      <c r="B20">
        <v>18</v>
      </c>
      <c r="C20">
        <v>25</v>
      </c>
      <c r="D20">
        <v>5</v>
      </c>
      <c r="F20" t="s">
        <v>8</v>
      </c>
      <c r="G20">
        <v>26</v>
      </c>
      <c r="H20">
        <v>10</v>
      </c>
      <c r="I20">
        <v>6</v>
      </c>
      <c r="L20" t="s">
        <v>34</v>
      </c>
      <c r="M20">
        <f>SUM(G5:G11,G17:G23)</f>
        <v>184</v>
      </c>
      <c r="N20">
        <f>SUM(G5:I11,G17:I23)</f>
        <v>325</v>
      </c>
      <c r="O20" s="4">
        <f>M20/N20</f>
        <v>0.56615384615384612</v>
      </c>
    </row>
    <row r="21" spans="1:15" x14ac:dyDescent="0.35">
      <c r="A21" t="s">
        <v>10</v>
      </c>
      <c r="B21">
        <v>7</v>
      </c>
      <c r="C21">
        <v>7</v>
      </c>
      <c r="D21">
        <v>2</v>
      </c>
      <c r="F21" t="s">
        <v>10</v>
      </c>
      <c r="G21">
        <v>7</v>
      </c>
      <c r="H21">
        <v>4</v>
      </c>
      <c r="I21">
        <v>3</v>
      </c>
    </row>
    <row r="22" spans="1:15" x14ac:dyDescent="0.35">
      <c r="A22" t="s">
        <v>19</v>
      </c>
      <c r="B22">
        <v>2</v>
      </c>
      <c r="C22">
        <v>3</v>
      </c>
      <c r="D22">
        <v>1</v>
      </c>
      <c r="F22" t="s">
        <v>19</v>
      </c>
      <c r="G22">
        <v>1</v>
      </c>
      <c r="H22">
        <v>0</v>
      </c>
      <c r="I22">
        <v>0</v>
      </c>
    </row>
    <row r="23" spans="1:15" x14ac:dyDescent="0.35">
      <c r="A23" t="s">
        <v>11</v>
      </c>
      <c r="B23">
        <v>2</v>
      </c>
      <c r="C23">
        <v>0</v>
      </c>
      <c r="D23">
        <v>2</v>
      </c>
      <c r="F23" t="s">
        <v>11</v>
      </c>
      <c r="G23">
        <v>3</v>
      </c>
      <c r="I23">
        <v>1</v>
      </c>
    </row>
    <row r="25" spans="1:15" x14ac:dyDescent="0.35">
      <c r="A25" t="s">
        <v>20</v>
      </c>
    </row>
    <row r="26" spans="1:15" x14ac:dyDescent="0.35">
      <c r="A26" t="s">
        <v>21</v>
      </c>
    </row>
    <row r="27" spans="1:15" x14ac:dyDescent="0.35">
      <c r="F27" s="1">
        <v>45717</v>
      </c>
    </row>
    <row r="28" spans="1:15" x14ac:dyDescent="0.35">
      <c r="B28" t="s">
        <v>0</v>
      </c>
      <c r="C28" t="s">
        <v>1</v>
      </c>
      <c r="D28" t="s">
        <v>2</v>
      </c>
      <c r="G28" t="s">
        <v>0</v>
      </c>
      <c r="H28" t="s">
        <v>1</v>
      </c>
      <c r="I28" t="s">
        <v>2</v>
      </c>
    </row>
    <row r="29" spans="1:15" x14ac:dyDescent="0.35">
      <c r="A29" t="s">
        <v>3</v>
      </c>
      <c r="B29">
        <v>8</v>
      </c>
      <c r="C29">
        <v>10</v>
      </c>
      <c r="D29">
        <v>7</v>
      </c>
      <c r="F29" t="s">
        <v>3</v>
      </c>
      <c r="G29">
        <v>7</v>
      </c>
      <c r="H29">
        <v>5</v>
      </c>
      <c r="I29">
        <v>2</v>
      </c>
    </row>
    <row r="30" spans="1:15" x14ac:dyDescent="0.35">
      <c r="A30" t="s">
        <v>4</v>
      </c>
      <c r="B30">
        <v>20</v>
      </c>
      <c r="C30">
        <v>20</v>
      </c>
      <c r="D30">
        <v>10</v>
      </c>
      <c r="F30" t="s">
        <v>4</v>
      </c>
      <c r="G30">
        <v>25</v>
      </c>
      <c r="H30">
        <v>11</v>
      </c>
      <c r="I30">
        <v>3</v>
      </c>
    </row>
    <row r="31" spans="1:15" x14ac:dyDescent="0.35">
      <c r="A31" t="s">
        <v>15</v>
      </c>
      <c r="B31">
        <v>26</v>
      </c>
      <c r="C31">
        <v>22</v>
      </c>
      <c r="D31">
        <v>11</v>
      </c>
      <c r="F31" t="s">
        <v>16</v>
      </c>
      <c r="G31">
        <v>18</v>
      </c>
      <c r="H31">
        <v>15</v>
      </c>
      <c r="I31">
        <v>4</v>
      </c>
    </row>
    <row r="32" spans="1:15" x14ac:dyDescent="0.35">
      <c r="A32" t="s">
        <v>8</v>
      </c>
      <c r="B32">
        <v>14</v>
      </c>
      <c r="C32">
        <v>15</v>
      </c>
      <c r="D32">
        <v>2</v>
      </c>
      <c r="F32" t="s">
        <v>8</v>
      </c>
      <c r="G32">
        <v>28</v>
      </c>
      <c r="H32">
        <v>11</v>
      </c>
    </row>
    <row r="33" spans="1:9" x14ac:dyDescent="0.35">
      <c r="A33" t="s">
        <v>10</v>
      </c>
      <c r="B33">
        <v>7</v>
      </c>
      <c r="C33">
        <v>7</v>
      </c>
      <c r="D33">
        <v>2</v>
      </c>
      <c r="F33" t="s">
        <v>10</v>
      </c>
      <c r="G33">
        <v>7</v>
      </c>
      <c r="H33">
        <v>1</v>
      </c>
      <c r="I33">
        <v>1</v>
      </c>
    </row>
    <row r="34" spans="1:9" x14ac:dyDescent="0.35">
      <c r="A34" t="s">
        <v>19</v>
      </c>
      <c r="B34">
        <v>1</v>
      </c>
      <c r="C34">
        <v>0</v>
      </c>
      <c r="D34">
        <v>3</v>
      </c>
      <c r="F34" t="s">
        <v>19</v>
      </c>
      <c r="G34">
        <v>1</v>
      </c>
      <c r="H34">
        <v>1</v>
      </c>
      <c r="I34">
        <v>1</v>
      </c>
    </row>
    <row r="35" spans="1:9" x14ac:dyDescent="0.35">
      <c r="A35" t="s">
        <v>11</v>
      </c>
      <c r="B35">
        <v>3</v>
      </c>
      <c r="C35">
        <v>1</v>
      </c>
      <c r="D35">
        <v>0</v>
      </c>
      <c r="F35" t="s">
        <v>11</v>
      </c>
      <c r="G35">
        <v>2</v>
      </c>
    </row>
    <row r="37" spans="1:9" x14ac:dyDescent="0.35">
      <c r="A37" t="s">
        <v>22</v>
      </c>
    </row>
    <row r="38" spans="1:9" x14ac:dyDescent="0.35">
      <c r="A38" t="s">
        <v>23</v>
      </c>
    </row>
    <row r="39" spans="1:9" x14ac:dyDescent="0.35">
      <c r="F39" s="1">
        <v>45721</v>
      </c>
    </row>
    <row r="40" spans="1:9" x14ac:dyDescent="0.35">
      <c r="B40" t="s">
        <v>0</v>
      </c>
      <c r="C40" t="s">
        <v>1</v>
      </c>
      <c r="D40" t="s">
        <v>2</v>
      </c>
      <c r="G40" t="s">
        <v>0</v>
      </c>
      <c r="H40" t="s">
        <v>1</v>
      </c>
      <c r="I40" t="s">
        <v>2</v>
      </c>
    </row>
    <row r="41" spans="1:9" x14ac:dyDescent="0.35">
      <c r="A41" t="s">
        <v>3</v>
      </c>
      <c r="B41">
        <v>7</v>
      </c>
      <c r="C41">
        <v>6</v>
      </c>
      <c r="D41">
        <v>3</v>
      </c>
      <c r="F41" t="s">
        <v>3</v>
      </c>
      <c r="G41">
        <v>2</v>
      </c>
      <c r="I41">
        <v>1</v>
      </c>
    </row>
    <row r="42" spans="1:9" x14ac:dyDescent="0.35">
      <c r="A42" t="s">
        <v>4</v>
      </c>
      <c r="B42">
        <v>17</v>
      </c>
      <c r="C42">
        <v>25</v>
      </c>
      <c r="D42">
        <v>5</v>
      </c>
      <c r="F42" t="s">
        <v>4</v>
      </c>
      <c r="G42">
        <v>15</v>
      </c>
      <c r="H42">
        <v>8</v>
      </c>
    </row>
    <row r="43" spans="1:9" x14ac:dyDescent="0.35">
      <c r="A43" t="s">
        <v>15</v>
      </c>
      <c r="B43">
        <v>21</v>
      </c>
      <c r="C43">
        <v>28</v>
      </c>
      <c r="D43">
        <v>9</v>
      </c>
      <c r="F43" t="s">
        <v>16</v>
      </c>
      <c r="G43">
        <v>19</v>
      </c>
      <c r="H43">
        <v>8</v>
      </c>
      <c r="I43">
        <v>1</v>
      </c>
    </row>
    <row r="44" spans="1:9" x14ac:dyDescent="0.35">
      <c r="A44" t="s">
        <v>8</v>
      </c>
      <c r="B44">
        <v>20</v>
      </c>
      <c r="C44">
        <v>14</v>
      </c>
      <c r="D44">
        <v>2</v>
      </c>
      <c r="F44" t="s">
        <v>8</v>
      </c>
      <c r="G44">
        <v>9</v>
      </c>
      <c r="H44">
        <v>6</v>
      </c>
      <c r="I44">
        <v>3</v>
      </c>
    </row>
    <row r="45" spans="1:9" x14ac:dyDescent="0.35">
      <c r="A45" t="s">
        <v>10</v>
      </c>
      <c r="B45">
        <v>9</v>
      </c>
      <c r="C45">
        <v>8</v>
      </c>
      <c r="D45">
        <v>3</v>
      </c>
      <c r="F45" t="s">
        <v>10</v>
      </c>
      <c r="G45">
        <v>5</v>
      </c>
      <c r="H45">
        <v>2</v>
      </c>
    </row>
    <row r="46" spans="1:9" x14ac:dyDescent="0.35">
      <c r="A46" t="s">
        <v>19</v>
      </c>
      <c r="B46">
        <v>0</v>
      </c>
      <c r="C46">
        <v>2</v>
      </c>
      <c r="D46">
        <v>0</v>
      </c>
      <c r="F46" t="s">
        <v>19</v>
      </c>
      <c r="G46">
        <v>2</v>
      </c>
      <c r="H46">
        <v>1</v>
      </c>
      <c r="I46">
        <v>1</v>
      </c>
    </row>
    <row r="47" spans="1:9" x14ac:dyDescent="0.35">
      <c r="A47" t="s">
        <v>11</v>
      </c>
      <c r="B47">
        <v>3</v>
      </c>
      <c r="C47">
        <v>1</v>
      </c>
      <c r="D47">
        <v>1</v>
      </c>
      <c r="F47" t="s">
        <v>11</v>
      </c>
      <c r="G47">
        <v>6</v>
      </c>
      <c r="H47">
        <v>2</v>
      </c>
    </row>
    <row r="50" spans="6:9" x14ac:dyDescent="0.35">
      <c r="F50" s="1"/>
      <c r="G50" t="s">
        <v>0</v>
      </c>
      <c r="H50" t="s">
        <v>1</v>
      </c>
      <c r="I50" t="s">
        <v>2</v>
      </c>
    </row>
    <row r="51" spans="6:9" x14ac:dyDescent="0.35">
      <c r="F51" t="s">
        <v>3</v>
      </c>
      <c r="G51">
        <v>1</v>
      </c>
      <c r="H51">
        <v>1</v>
      </c>
      <c r="I51">
        <v>1</v>
      </c>
    </row>
    <row r="52" spans="6:9" x14ac:dyDescent="0.35">
      <c r="F52" t="s">
        <v>4</v>
      </c>
      <c r="G52">
        <v>10</v>
      </c>
      <c r="H52">
        <v>6</v>
      </c>
      <c r="I52">
        <v>2</v>
      </c>
    </row>
    <row r="53" spans="6:9" x14ac:dyDescent="0.35">
      <c r="F53" t="s">
        <v>16</v>
      </c>
      <c r="G53">
        <v>10</v>
      </c>
      <c r="H53">
        <v>6</v>
      </c>
      <c r="I53">
        <v>3</v>
      </c>
    </row>
    <row r="54" spans="6:9" x14ac:dyDescent="0.35">
      <c r="F54" t="s">
        <v>8</v>
      </c>
      <c r="G54">
        <v>3</v>
      </c>
      <c r="H54">
        <v>2</v>
      </c>
      <c r="I54">
        <v>1</v>
      </c>
    </row>
    <row r="55" spans="6:9" x14ac:dyDescent="0.35">
      <c r="F55" t="s">
        <v>19</v>
      </c>
      <c r="G55">
        <v>1</v>
      </c>
      <c r="H55">
        <v>2</v>
      </c>
      <c r="I55">
        <v>0</v>
      </c>
    </row>
    <row r="56" spans="6:9" x14ac:dyDescent="0.35">
      <c r="F56" t="s">
        <v>10</v>
      </c>
      <c r="G56">
        <v>4</v>
      </c>
      <c r="H56">
        <v>1</v>
      </c>
    </row>
    <row r="57" spans="6:9" x14ac:dyDescent="0.35">
      <c r="F57" t="s">
        <v>11</v>
      </c>
      <c r="G5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Sheet1</vt:lpstr>
      <vt:lpstr>Raw Data</vt:lpstr>
      <vt:lpstr>Sheet3</vt:lpstr>
      <vt:lpstr>Chart1</vt:lpstr>
      <vt:lpstr>Chart1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Sawyer</dc:creator>
  <cp:lastModifiedBy>Ben Stephenson</cp:lastModifiedBy>
  <dcterms:created xsi:type="dcterms:W3CDTF">2025-03-11T05:06:18Z</dcterms:created>
  <dcterms:modified xsi:type="dcterms:W3CDTF">2025-03-18T00:52:55Z</dcterms:modified>
</cp:coreProperties>
</file>